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8565" windowHeight="9135" activeTab="0"/>
  </bookViews>
  <sheets>
    <sheet name="Mito" sheetId="1" r:id="rId1"/>
  </sheets>
  <definedNames/>
  <calcPr fullCalcOnLoad="1"/>
</workbook>
</file>

<file path=xl/sharedStrings.xml><?xml version="1.0" encoding="utf-8"?>
<sst xmlns="http://schemas.openxmlformats.org/spreadsheetml/2006/main" count="40" uniqueCount="28">
  <si>
    <t>Homogenous</t>
  </si>
  <si>
    <t>MUL</t>
  </si>
  <si>
    <t>SEP</t>
  </si>
  <si>
    <t>df</t>
  </si>
  <si>
    <t>CONCAT</t>
  </si>
  <si>
    <t>lnL</t>
  </si>
  <si>
    <t>AIC</t>
  </si>
  <si>
    <t>Murphy</t>
  </si>
  <si>
    <t>one gamma</t>
  </si>
  <si>
    <t>n gamma</t>
  </si>
  <si>
    <t>K=</t>
  </si>
  <si>
    <t>n=</t>
  </si>
  <si>
    <t>sum</t>
  </si>
  <si>
    <t>Madsen</t>
  </si>
  <si>
    <t>Mc Kenna</t>
  </si>
  <si>
    <t>Mito</t>
  </si>
  <si>
    <t>ND1</t>
  </si>
  <si>
    <t>ND2</t>
  </si>
  <si>
    <t>COX1</t>
  </si>
  <si>
    <t>COX2</t>
  </si>
  <si>
    <t>ATP8</t>
  </si>
  <si>
    <t>ATP6</t>
  </si>
  <si>
    <t>COX3</t>
  </si>
  <si>
    <t>ND3</t>
  </si>
  <si>
    <t>ND4L</t>
  </si>
  <si>
    <t>ND4</t>
  </si>
  <si>
    <t>ND5</t>
  </si>
  <si>
    <t>CYTB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</si>
</sst>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</numFmts>
  <fonts count="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ill="1" applyAlignment="1">
      <alignment/>
    </xf>
    <xf numFmtId="2" fontId="0" fillId="0" borderId="0" xfId="0" applyNumberFormat="1" applyFont="1" applyFill="1" applyAlignment="1">
      <alignment/>
    </xf>
    <xf numFmtId="0" fontId="0" fillId="0" borderId="0" xfId="0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3"/>
  <sheetViews>
    <sheetView tabSelected="1" workbookViewId="0" topLeftCell="A1">
      <selection activeCell="C22" sqref="C22:K22"/>
    </sheetView>
  </sheetViews>
  <sheetFormatPr defaultColWidth="9.140625" defaultRowHeight="12.75"/>
  <cols>
    <col min="1" max="2" width="9.28125" style="0" customWidth="1"/>
    <col min="3" max="3" width="10.140625" style="0" customWidth="1"/>
    <col min="4" max="4" width="10.140625" style="0" bestFit="1" customWidth="1"/>
    <col min="5" max="5" width="10.28125" style="0" bestFit="1" customWidth="1"/>
    <col min="6" max="10" width="9.7109375" style="0" bestFit="1" customWidth="1"/>
    <col min="11" max="11" width="9.57421875" style="0" bestFit="1" customWidth="1"/>
  </cols>
  <sheetData>
    <row r="1" spans="1:18" ht="12.75">
      <c r="A1" t="s">
        <v>11</v>
      </c>
      <c r="B1">
        <v>56</v>
      </c>
      <c r="D1" s="3" t="s">
        <v>16</v>
      </c>
      <c r="E1" s="3" t="s">
        <v>17</v>
      </c>
      <c r="F1" s="3" t="s">
        <v>18</v>
      </c>
      <c r="G1" s="3" t="s">
        <v>19</v>
      </c>
      <c r="H1" s="3" t="s">
        <v>20</v>
      </c>
      <c r="I1" s="3" t="s">
        <v>21</v>
      </c>
      <c r="J1" s="3" t="s">
        <v>22</v>
      </c>
      <c r="K1" s="3" t="s">
        <v>23</v>
      </c>
      <c r="L1" s="3" t="s">
        <v>24</v>
      </c>
      <c r="M1" s="3" t="s">
        <v>25</v>
      </c>
      <c r="N1" s="3" t="s">
        <v>26</v>
      </c>
      <c r="O1" s="3" t="s">
        <v>27</v>
      </c>
      <c r="P1" s="3" t="s">
        <v>12</v>
      </c>
      <c r="Q1" s="3"/>
      <c r="R1" s="3"/>
    </row>
    <row r="2" spans="1:18" ht="12.75">
      <c r="A2" t="s">
        <v>10</v>
      </c>
      <c r="B2">
        <v>12</v>
      </c>
      <c r="D2" s="3">
        <v>313</v>
      </c>
      <c r="E2" s="3">
        <v>313</v>
      </c>
      <c r="F2" s="3">
        <v>512</v>
      </c>
      <c r="G2" s="3">
        <v>225</v>
      </c>
      <c r="H2" s="3">
        <v>32</v>
      </c>
      <c r="I2" s="3">
        <v>201</v>
      </c>
      <c r="J2" s="3">
        <v>259</v>
      </c>
      <c r="K2" s="3">
        <v>104</v>
      </c>
      <c r="L2" s="3">
        <v>94</v>
      </c>
      <c r="M2" s="3">
        <v>438</v>
      </c>
      <c r="N2" s="3">
        <v>526</v>
      </c>
      <c r="O2" s="3">
        <v>375</v>
      </c>
      <c r="P2" s="3">
        <f>SUM(D2:O2)</f>
        <v>3392</v>
      </c>
      <c r="Q2" s="3"/>
      <c r="R2" s="3"/>
    </row>
    <row r="3" spans="4:18" ht="12.75"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7" spans="3:11" ht="12.75">
      <c r="C7" s="7" t="s">
        <v>0</v>
      </c>
      <c r="D7" s="7"/>
      <c r="E7" s="7"/>
      <c r="F7" s="7" t="s">
        <v>8</v>
      </c>
      <c r="G7" s="7"/>
      <c r="H7" s="7"/>
      <c r="I7" s="7" t="s">
        <v>9</v>
      </c>
      <c r="J7" s="7"/>
      <c r="K7" s="7"/>
    </row>
    <row r="8" spans="1:12" ht="12.75">
      <c r="A8" s="3"/>
      <c r="B8" s="3"/>
      <c r="C8" s="3" t="s">
        <v>1</v>
      </c>
      <c r="D8" s="3" t="s">
        <v>2</v>
      </c>
      <c r="E8" s="3" t="s">
        <v>4</v>
      </c>
      <c r="F8" s="3" t="s">
        <v>1</v>
      </c>
      <c r="G8" s="3" t="s">
        <v>2</v>
      </c>
      <c r="H8" s="3" t="s">
        <v>4</v>
      </c>
      <c r="I8" s="3" t="s">
        <v>1</v>
      </c>
      <c r="J8" s="3" t="s">
        <v>2</v>
      </c>
      <c r="K8" s="3" t="s">
        <v>4</v>
      </c>
      <c r="L8" s="3"/>
    </row>
    <row r="9" spans="1:13" ht="12.75">
      <c r="A9" t="s">
        <v>3</v>
      </c>
      <c r="C9" s="2">
        <f>(2*B1-3)+(B2-1)</f>
        <v>120</v>
      </c>
      <c r="D9" s="2">
        <f>(2*B1-3)*B2</f>
        <v>1308</v>
      </c>
      <c r="E9" s="2">
        <f>(2*B1-3)</f>
        <v>109</v>
      </c>
      <c r="F9" s="2">
        <f>C9+1</f>
        <v>121</v>
      </c>
      <c r="G9" s="2">
        <f>D9+1</f>
        <v>1309</v>
      </c>
      <c r="H9" s="2">
        <f>E9+1</f>
        <v>110</v>
      </c>
      <c r="I9" s="2">
        <f>C9+B2</f>
        <v>132</v>
      </c>
      <c r="J9" s="2">
        <f>D9+B2</f>
        <v>1320</v>
      </c>
      <c r="K9" s="2">
        <f>E9+B2</f>
        <v>121</v>
      </c>
      <c r="L9" s="2"/>
      <c r="M9" s="1"/>
    </row>
    <row r="10" spans="1:13" ht="12.75">
      <c r="A10" t="s">
        <v>14</v>
      </c>
      <c r="B10" t="s">
        <v>5</v>
      </c>
      <c r="C10" s="5">
        <v>-100246.07</v>
      </c>
      <c r="D10" s="5">
        <v>-99327.81466999999</v>
      </c>
      <c r="E10" s="5">
        <v>-102027.42</v>
      </c>
      <c r="F10" s="5">
        <v>-91879.38837500001</v>
      </c>
      <c r="G10" s="5">
        <v>-90869.657032</v>
      </c>
      <c r="H10" s="4">
        <v>-92081.43198499999</v>
      </c>
      <c r="I10" s="4">
        <v>-91786.99</v>
      </c>
      <c r="J10" s="4">
        <v>-90778.757637</v>
      </c>
      <c r="K10" s="4">
        <v>-91973.61826199999</v>
      </c>
      <c r="L10" s="2"/>
      <c r="M10" s="1"/>
    </row>
    <row r="11" spans="2:13" ht="12.75">
      <c r="B11" t="s">
        <v>6</v>
      </c>
      <c r="C11" s="6">
        <f aca="true" t="shared" si="0" ref="C11:K11">(-2*C10)+2*C9</f>
        <v>200732.14</v>
      </c>
      <c r="D11" s="6">
        <f t="shared" si="0"/>
        <v>201271.62933999998</v>
      </c>
      <c r="E11" s="6">
        <f t="shared" si="0"/>
        <v>204272.84</v>
      </c>
      <c r="F11" s="6">
        <f t="shared" si="0"/>
        <v>184000.77675000002</v>
      </c>
      <c r="G11" s="6">
        <f t="shared" si="0"/>
        <v>184357.314064</v>
      </c>
      <c r="H11" s="6">
        <f t="shared" si="0"/>
        <v>184382.86396999998</v>
      </c>
      <c r="I11" s="6">
        <f t="shared" si="0"/>
        <v>183837.98</v>
      </c>
      <c r="J11" s="6">
        <f t="shared" si="0"/>
        <v>184197.515274</v>
      </c>
      <c r="K11" s="6">
        <f t="shared" si="0"/>
        <v>184189.23652399998</v>
      </c>
      <c r="L11" s="2"/>
      <c r="M11" s="1"/>
    </row>
    <row r="12" spans="3:13" ht="12.75">
      <c r="C12" s="6"/>
      <c r="D12" s="6"/>
      <c r="E12" s="6"/>
      <c r="F12" s="6"/>
      <c r="G12" s="6"/>
      <c r="H12" s="6"/>
      <c r="I12" s="6"/>
      <c r="J12" s="6"/>
      <c r="K12" s="6"/>
      <c r="L12" s="2"/>
      <c r="M12" s="1"/>
    </row>
    <row r="13" spans="1:13" ht="12.75">
      <c r="A13" t="s">
        <v>15</v>
      </c>
      <c r="B13" t="s">
        <v>5</v>
      </c>
      <c r="C13" s="4">
        <v>-98998.682633</v>
      </c>
      <c r="D13" s="4">
        <v>-98009.913841</v>
      </c>
      <c r="E13" s="4">
        <v>-100722.51369600001</v>
      </c>
      <c r="F13" s="4">
        <v>-91094.304373</v>
      </c>
      <c r="G13" s="4">
        <v>-90014.84357699999</v>
      </c>
      <c r="H13" s="4">
        <v>-91292.15723699999</v>
      </c>
      <c r="I13" s="4">
        <v>-90999.297605</v>
      </c>
      <c r="J13" s="4">
        <v>-89921.77654800001</v>
      </c>
      <c r="K13" s="4">
        <v>-91188.711546</v>
      </c>
      <c r="L13" s="1"/>
      <c r="M13" s="1"/>
    </row>
    <row r="14" spans="2:13" ht="12.75">
      <c r="B14" t="s">
        <v>6</v>
      </c>
      <c r="C14" s="6">
        <f aca="true" t="shared" si="1" ref="C14:K14">(-2*C13)+2*C9</f>
        <v>198237.365266</v>
      </c>
      <c r="D14" s="6">
        <f t="shared" si="1"/>
        <v>198635.827682</v>
      </c>
      <c r="E14" s="6">
        <f t="shared" si="1"/>
        <v>201663.02739200002</v>
      </c>
      <c r="F14" s="6">
        <f t="shared" si="1"/>
        <v>182430.608746</v>
      </c>
      <c r="G14" s="6">
        <f t="shared" si="1"/>
        <v>182647.68715399998</v>
      </c>
      <c r="H14" s="6">
        <f t="shared" si="1"/>
        <v>182804.31447399998</v>
      </c>
      <c r="I14" s="6">
        <f t="shared" si="1"/>
        <v>182262.59521</v>
      </c>
      <c r="J14" s="6">
        <f t="shared" si="1"/>
        <v>182483.55309600002</v>
      </c>
      <c r="K14" s="6">
        <f t="shared" si="1"/>
        <v>182619.423092</v>
      </c>
      <c r="L14" s="1"/>
      <c r="M14" s="5">
        <f>J14-K14</f>
        <v>-135.869995999994</v>
      </c>
    </row>
    <row r="15" spans="3:13" ht="12.75">
      <c r="C15" s="6"/>
      <c r="D15" s="6"/>
      <c r="E15" s="6"/>
      <c r="F15" s="6"/>
      <c r="G15" s="6"/>
      <c r="H15" s="6"/>
      <c r="I15" s="6"/>
      <c r="J15" s="6"/>
      <c r="K15" s="6"/>
      <c r="L15" s="1"/>
      <c r="M15" s="5">
        <f>I14-K14</f>
        <v>-356.8278820000123</v>
      </c>
    </row>
    <row r="16" spans="1:13" ht="12.75">
      <c r="A16" t="s">
        <v>13</v>
      </c>
      <c r="B16" t="s">
        <v>5</v>
      </c>
      <c r="C16" s="4">
        <v>-99192.9</v>
      </c>
      <c r="D16" s="4">
        <v>-98199.88530499999</v>
      </c>
      <c r="E16" s="4">
        <v>-100949.52</v>
      </c>
      <c r="F16" s="4">
        <v>-91138.47074700001</v>
      </c>
      <c r="G16" s="4">
        <v>-90056.736489</v>
      </c>
      <c r="H16" s="4">
        <v>-91332.05295199998</v>
      </c>
      <c r="I16" s="4">
        <v>-91044.50934799999</v>
      </c>
      <c r="J16" s="4">
        <v>-89966.39259799998</v>
      </c>
      <c r="K16" s="4">
        <v>-91225.669513</v>
      </c>
      <c r="L16" s="1"/>
      <c r="M16" s="1"/>
    </row>
    <row r="17" spans="2:13" ht="12.75">
      <c r="B17" t="s">
        <v>6</v>
      </c>
      <c r="C17" s="6">
        <f aca="true" t="shared" si="2" ref="C17:K17">(-2*C16)+2*C9</f>
        <v>198625.8</v>
      </c>
      <c r="D17" s="6">
        <f t="shared" si="2"/>
        <v>199015.77060999998</v>
      </c>
      <c r="E17" s="6">
        <f t="shared" si="2"/>
        <v>202117.04</v>
      </c>
      <c r="F17" s="6">
        <f t="shared" si="2"/>
        <v>182518.94149400003</v>
      </c>
      <c r="G17" s="6">
        <f t="shared" si="2"/>
        <v>182731.472978</v>
      </c>
      <c r="H17" s="6">
        <f t="shared" si="2"/>
        <v>182884.10590399997</v>
      </c>
      <c r="I17" s="6">
        <f t="shared" si="2"/>
        <v>182353.01869599998</v>
      </c>
      <c r="J17" s="6">
        <f t="shared" si="2"/>
        <v>182572.78519599995</v>
      </c>
      <c r="K17" s="6">
        <f t="shared" si="2"/>
        <v>182693.339026</v>
      </c>
      <c r="L17" s="1"/>
      <c r="M17" s="1"/>
    </row>
    <row r="18" spans="3:13" ht="12.75">
      <c r="C18" s="6"/>
      <c r="D18" s="6"/>
      <c r="E18" s="6"/>
      <c r="F18" s="6"/>
      <c r="G18" s="6"/>
      <c r="H18" s="6"/>
      <c r="I18" s="6"/>
      <c r="J18" s="6"/>
      <c r="K18" s="6"/>
      <c r="L18" s="1"/>
      <c r="M18" s="1"/>
    </row>
    <row r="19" spans="1:13" ht="12.75">
      <c r="A19" t="s">
        <v>7</v>
      </c>
      <c r="B19" t="s">
        <v>5</v>
      </c>
      <c r="C19" s="4">
        <v>-99142.721289</v>
      </c>
      <c r="D19" s="4">
        <v>-98152.00222</v>
      </c>
      <c r="E19" s="4">
        <v>-100886.437472</v>
      </c>
      <c r="F19" s="4">
        <v>-91118.486971</v>
      </c>
      <c r="G19" s="4">
        <v>-90019.263851</v>
      </c>
      <c r="H19" s="4">
        <v>-91306.67224300001</v>
      </c>
      <c r="I19" s="4">
        <v>-91022.957369</v>
      </c>
      <c r="J19" s="4">
        <v>-89927.72719299998</v>
      </c>
      <c r="K19" s="4">
        <v>-91193.30464499998</v>
      </c>
      <c r="L19" s="1"/>
      <c r="M19" s="1"/>
    </row>
    <row r="20" spans="2:13" ht="12.75">
      <c r="B20" t="s">
        <v>6</v>
      </c>
      <c r="C20" s="6">
        <f aca="true" t="shared" si="3" ref="C20:K20">(-2*C19)+2*C9</f>
        <v>198525.442578</v>
      </c>
      <c r="D20" s="6">
        <f t="shared" si="3"/>
        <v>198920.00444</v>
      </c>
      <c r="E20" s="6">
        <f t="shared" si="3"/>
        <v>201990.874944</v>
      </c>
      <c r="F20" s="6">
        <f t="shared" si="3"/>
        <v>182478.973942</v>
      </c>
      <c r="G20" s="6">
        <f t="shared" si="3"/>
        <v>182656.527702</v>
      </c>
      <c r="H20" s="6">
        <f t="shared" si="3"/>
        <v>182833.34448600002</v>
      </c>
      <c r="I20" s="6">
        <f t="shared" si="3"/>
        <v>182309.914738</v>
      </c>
      <c r="J20" s="6">
        <f t="shared" si="3"/>
        <v>182495.45438599997</v>
      </c>
      <c r="K20" s="6">
        <f t="shared" si="3"/>
        <v>182628.60928999996</v>
      </c>
      <c r="L20" s="1"/>
      <c r="M20" s="1"/>
    </row>
    <row r="21" spans="3:13" ht="12.75"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3:11" ht="12.75">
      <c r="C22" s="4"/>
      <c r="D22" s="4"/>
      <c r="E22" s="4"/>
      <c r="F22" s="4"/>
      <c r="G22" s="4"/>
      <c r="H22" s="4"/>
      <c r="I22" s="4"/>
      <c r="J22" s="4"/>
      <c r="K22" s="4"/>
    </row>
    <row r="23" spans="3:11" ht="12.75">
      <c r="C23" s="4"/>
      <c r="D23" s="4"/>
      <c r="E23" s="4"/>
      <c r="F23" s="4"/>
      <c r="G23" s="4"/>
      <c r="H23" s="4"/>
      <c r="I23" s="4"/>
      <c r="J23" s="4"/>
      <c r="K23" s="4"/>
    </row>
  </sheetData>
  <mergeCells count="3">
    <mergeCell ref="C7:E7"/>
    <mergeCell ref="F7:H7"/>
    <mergeCell ref="I7:K7"/>
  </mergeCells>
  <printOptions/>
  <pageMargins left="0.75" right="0.75" top="1" bottom="1" header="0.5" footer="0.5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Dorothee HUCHON</dc:creator>
  <cp:keywords/>
  <dc:description/>
  <cp:lastModifiedBy>tal</cp:lastModifiedBy>
  <dcterms:created xsi:type="dcterms:W3CDTF">2001-10-25T07:01:17Z</dcterms:created>
  <dcterms:modified xsi:type="dcterms:W3CDTF">2002-01-17T15:02:16Z</dcterms:modified>
  <cp:category/>
  <cp:version/>
  <cp:contentType/>
  <cp:contentStatus/>
</cp:coreProperties>
</file>