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400" windowHeight="670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Titles" localSheetId="0">'גיליון1'!$1:$5</definedName>
  </definedNames>
  <calcPr fullCalcOnLoad="1"/>
</workbook>
</file>

<file path=xl/sharedStrings.xml><?xml version="1.0" encoding="utf-8"?>
<sst xmlns="http://schemas.openxmlformats.org/spreadsheetml/2006/main" count="80" uniqueCount="40">
  <si>
    <t>סעיף משנה</t>
  </si>
  <si>
    <t>תת סעיף</t>
  </si>
  <si>
    <t>ציון</t>
  </si>
  <si>
    <t>משקל</t>
  </si>
  <si>
    <t>ציון לסעיף</t>
  </si>
  <si>
    <t>ציון משוקלל</t>
  </si>
  <si>
    <t>1-10</t>
  </si>
  <si>
    <t>התרשמות כללית מהמועמד, לרבות הישגים אישיים ומצוינות מקצועית (ייבחן, בין היתר, לאור תעודות המועמד והמלצות)</t>
  </si>
  <si>
    <t xml:space="preserve"> </t>
  </si>
  <si>
    <t xml:space="preserve">הכשרה אקדמית של המועמד מעל תואר ראשון בתחום מחקרי או מדעי בעל זיקה לתחום החלל </t>
  </si>
  <si>
    <t xml:space="preserve">אין ניסיון </t>
  </si>
  <si>
    <t xml:space="preserve"> אין ניסיון </t>
  </si>
  <si>
    <t xml:space="preserve">שנה עד שלוש שנים </t>
  </si>
  <si>
    <t xml:space="preserve">מעל שלוש שנים </t>
  </si>
  <si>
    <t xml:space="preserve">חצי שנה עד שנה </t>
  </si>
  <si>
    <t>משרד המדע, הטכנולוגיה והחלל - מפ"ל</t>
  </si>
  <si>
    <t xml:space="preserve">אחוז </t>
  </si>
  <si>
    <t xml:space="preserve">סיכום </t>
  </si>
  <si>
    <t>יוזמן לראיון</t>
  </si>
  <si>
    <t xml:space="preserve">ניקוד ראיון </t>
  </si>
  <si>
    <t xml:space="preserve">ניסיון המועמד בתחום החינוכי והחברתי </t>
  </si>
  <si>
    <t xml:space="preserve">הנושא: קול קורא למלגות ע"ש אילן רמון - אוניברסיטאות חלל לשנת 2015 </t>
  </si>
  <si>
    <t xml:space="preserve">מציע מס'1:    </t>
  </si>
  <si>
    <t xml:space="preserve">מציע מס'3 :   </t>
  </si>
  <si>
    <t xml:space="preserve">מציע מס'2:  </t>
  </si>
  <si>
    <t xml:space="preserve">שנה עד שנתיים </t>
  </si>
  <si>
    <t xml:space="preserve">מעל שנתיים </t>
  </si>
  <si>
    <t xml:space="preserve">חצי שנה עד שנתיים </t>
  </si>
  <si>
    <t xml:space="preserve">1-10 </t>
  </si>
  <si>
    <t xml:space="preserve">נתון שהוצג\ הסבר </t>
  </si>
  <si>
    <r>
      <t xml:space="preserve">המעמד השתתף\ משתתף במיזם  </t>
    </r>
    <r>
      <rPr>
        <u val="single"/>
        <sz val="10"/>
        <rFont val="Arial"/>
        <family val="2"/>
      </rPr>
      <t xml:space="preserve">או </t>
    </r>
    <r>
      <rPr>
        <sz val="10"/>
        <rFont val="Arial"/>
        <family val="2"/>
      </rPr>
      <t xml:space="preserve"> בפרויקט חינוכי   </t>
    </r>
    <r>
      <rPr>
        <u val="single"/>
        <sz val="10"/>
        <rFont val="Arial"/>
        <family val="2"/>
      </rPr>
      <t>או</t>
    </r>
    <r>
      <rPr>
        <sz val="10"/>
        <rFont val="Arial"/>
        <family val="2"/>
      </rPr>
      <t xml:space="preserve"> בפרויקט מחקרי </t>
    </r>
    <r>
      <rPr>
        <b/>
        <sz val="10"/>
        <rFont val="Arial"/>
        <family val="2"/>
      </rPr>
      <t>בתחום החלל</t>
    </r>
    <r>
      <rPr>
        <sz val="10"/>
        <rFont val="Arial"/>
        <family val="2"/>
      </rPr>
      <t xml:space="preserve">  שאינו במסגרת עבודתו </t>
    </r>
  </si>
  <si>
    <t>נתוניו האישיים של המועמד המעידים על זיקתו לתחום החלל</t>
  </si>
  <si>
    <t xml:space="preserve">פוטנציאל ויכולתו של המועמד להשתלב בתחום  החלל בעתיד </t>
  </si>
  <si>
    <t xml:space="preserve">התרשמות מכוונת  ויכולת המועמד לעסוק ולקדם את תחום החלל לאור התרשמות וועדת המשנה מהמידע המפורט על-ידו בטופס ההגשה ולאור ההמלצות </t>
  </si>
  <si>
    <r>
      <t xml:space="preserve">המועמד מעורב בפרוייקטים חינוכיים (שאינם בתחומי חלל)  </t>
    </r>
    <r>
      <rPr>
        <u val="single"/>
        <sz val="10"/>
        <color indexed="8"/>
        <rFont val="Arial"/>
        <family val="2"/>
      </rPr>
      <t>או</t>
    </r>
    <r>
      <rPr>
        <sz val="10"/>
        <color indexed="8"/>
        <rFont val="Arial"/>
        <family val="2"/>
      </rPr>
      <t xml:space="preserve"> בפעילות חברתית אחרת</t>
    </r>
  </si>
  <si>
    <t xml:space="preserve">ניסיונו המקצועי של המועמד בעבודה בתחומי החלל </t>
  </si>
  <si>
    <t xml:space="preserve">התרשמות כללית </t>
  </si>
  <si>
    <t xml:space="preserve">התרשמות    ממידת ההתאמה והרלוונטיות של הקורס לקידום  עיסוקו של המועמד בתחומי החלל  </t>
  </si>
  <si>
    <t>אוריינטציה כללית של המועמד  על הקורס (בדגש על היכרות עם תכנית הלימודים ומטרותיה )</t>
  </si>
  <si>
    <t xml:space="preserve"> 01-20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</si>
</sst>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b/>
      <u val="single"/>
      <sz val="1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33" borderId="0" xfId="0" applyFont="1" applyFill="1" applyBorder="1" applyAlignment="1">
      <alignment horizontal="center" vertical="center" wrapText="1" readingOrder="2"/>
    </xf>
    <xf numFmtId="0" fontId="46" fillId="0" borderId="0" xfId="0" applyFont="1" applyFill="1" applyBorder="1" applyAlignment="1">
      <alignment vertical="center" readingOrder="2"/>
    </xf>
    <xf numFmtId="0" fontId="47" fillId="0" borderId="0" xfId="0" applyFont="1" applyFill="1" applyBorder="1" applyAlignment="1">
      <alignment horizontal="center" vertical="center" readingOrder="2"/>
    </xf>
    <xf numFmtId="0" fontId="45" fillId="0" borderId="0" xfId="0" applyFont="1" applyFill="1" applyBorder="1" applyAlignment="1">
      <alignment horizontal="center" vertical="top" wrapText="1" readingOrder="2"/>
    </xf>
    <xf numFmtId="0" fontId="48" fillId="0" borderId="10" xfId="0" applyFont="1" applyFill="1" applyBorder="1" applyAlignment="1">
      <alignment horizontal="center" vertical="center" wrapText="1" readingOrder="2"/>
    </xf>
    <xf numFmtId="0" fontId="48" fillId="0" borderId="10" xfId="0" applyNumberFormat="1" applyFont="1" applyFill="1" applyBorder="1" applyAlignment="1">
      <alignment horizontal="center" vertical="center" wrapText="1" readingOrder="2"/>
    </xf>
    <xf numFmtId="49" fontId="48" fillId="0" borderId="11" xfId="0" applyNumberFormat="1" applyFont="1" applyFill="1" applyBorder="1" applyAlignment="1">
      <alignment horizontal="center" vertical="center" wrapText="1" readingOrder="2"/>
    </xf>
    <xf numFmtId="9" fontId="49" fillId="0" borderId="11" xfId="0" applyNumberFormat="1" applyFont="1" applyFill="1" applyBorder="1" applyAlignment="1">
      <alignment horizontal="center" vertical="center" wrapText="1" readingOrder="2"/>
    </xf>
    <xf numFmtId="2" fontId="0" fillId="0" borderId="11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readingOrder="2"/>
    </xf>
    <xf numFmtId="0" fontId="5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2" fontId="49" fillId="35" borderId="10" xfId="0" applyNumberFormat="1" applyFont="1" applyFill="1" applyBorder="1" applyAlignment="1">
      <alignment horizontal="center"/>
    </xf>
    <xf numFmtId="2" fontId="49" fillId="35" borderId="10" xfId="0" applyNumberFormat="1" applyFont="1" applyFill="1" applyBorder="1" applyAlignment="1">
      <alignment horizontal="center" vertical="center" wrapText="1"/>
    </xf>
    <xf numFmtId="2" fontId="49" fillId="35" borderId="10" xfId="0" applyNumberFormat="1" applyFont="1" applyFill="1" applyBorder="1" applyAlignment="1">
      <alignment/>
    </xf>
    <xf numFmtId="2" fontId="49" fillId="35" borderId="11" xfId="0" applyNumberFormat="1" applyFont="1" applyFill="1" applyBorder="1" applyAlignment="1">
      <alignment horizontal="center"/>
    </xf>
    <xf numFmtId="2" fontId="49" fillId="35" borderId="11" xfId="0" applyNumberFormat="1" applyFont="1" applyFill="1" applyBorder="1" applyAlignment="1">
      <alignment/>
    </xf>
    <xf numFmtId="0" fontId="38" fillId="0" borderId="10" xfId="0" applyFont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2" fontId="49" fillId="35" borderId="11" xfId="0" applyNumberFormat="1" applyFont="1" applyFill="1" applyBorder="1" applyAlignment="1">
      <alignment horizontal="center" wrapText="1"/>
    </xf>
    <xf numFmtId="2" fontId="49" fillId="35" borderId="11" xfId="0" applyNumberFormat="1" applyFont="1" applyFill="1" applyBorder="1" applyAlignment="1">
      <alignment horizontal="center" vertical="top" wrapText="1"/>
    </xf>
    <xf numFmtId="2" fontId="49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 wrapText="1"/>
    </xf>
    <xf numFmtId="0" fontId="0" fillId="37" borderId="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 readingOrder="2"/>
    </xf>
    <xf numFmtId="16" fontId="48" fillId="37" borderId="10" xfId="0" applyNumberFormat="1" applyFont="1" applyFill="1" applyBorder="1" applyAlignment="1">
      <alignment horizontal="center" vertical="center" wrapText="1" readingOrder="2"/>
    </xf>
    <xf numFmtId="49" fontId="48" fillId="37" borderId="10" xfId="0" applyNumberFormat="1" applyFont="1" applyFill="1" applyBorder="1" applyAlignment="1">
      <alignment horizontal="center" vertical="center" wrapText="1" readingOrder="2"/>
    </xf>
    <xf numFmtId="0" fontId="0" fillId="35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17" fontId="0" fillId="35" borderId="11" xfId="0" applyNumberFormat="1" applyFont="1" applyFill="1" applyBorder="1" applyAlignment="1">
      <alignment horizontal="center" vertical="center" wrapText="1"/>
    </xf>
    <xf numFmtId="2" fontId="46" fillId="35" borderId="11" xfId="0" applyNumberFormat="1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 vertical="center" wrapText="1"/>
    </xf>
    <xf numFmtId="2" fontId="46" fillId="35" borderId="16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 readingOrder="2"/>
    </xf>
    <xf numFmtId="0" fontId="49" fillId="0" borderId="16" xfId="0" applyFont="1" applyFill="1" applyBorder="1" applyAlignment="1">
      <alignment horizontal="center" vertical="center" wrapText="1" readingOrder="2"/>
    </xf>
    <xf numFmtId="0" fontId="46" fillId="0" borderId="11" xfId="0" applyFont="1" applyFill="1" applyBorder="1" applyAlignment="1">
      <alignment horizontal="center" vertical="center" wrapText="1" readingOrder="2"/>
    </xf>
    <xf numFmtId="0" fontId="46" fillId="0" borderId="16" xfId="0" applyFont="1" applyFill="1" applyBorder="1" applyAlignment="1">
      <alignment horizontal="center" vertical="center" wrapText="1" readingOrder="2"/>
    </xf>
    <xf numFmtId="0" fontId="44" fillId="37" borderId="17" xfId="0" applyFont="1" applyFill="1" applyBorder="1" applyAlignment="1">
      <alignment horizontal="center" vertical="center" wrapText="1"/>
    </xf>
    <xf numFmtId="0" fontId="44" fillId="37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readingOrder="2"/>
    </xf>
    <xf numFmtId="0" fontId="0" fillId="0" borderId="15" xfId="0" applyFont="1" applyBorder="1" applyAlignment="1">
      <alignment horizontal="center" vertical="center" wrapText="1" readingOrder="2"/>
    </xf>
    <xf numFmtId="0" fontId="0" fillId="0" borderId="16" xfId="0" applyFont="1" applyBorder="1" applyAlignment="1">
      <alignment horizontal="center" vertical="center" wrapText="1" readingOrder="2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 wrapText="1" readingOrder="2"/>
    </xf>
    <xf numFmtId="0" fontId="45" fillId="0" borderId="17" xfId="0" applyFont="1" applyFill="1" applyBorder="1" applyAlignment="1">
      <alignment horizontal="center" vertical="top" wrapText="1" readingOrder="2"/>
    </xf>
    <xf numFmtId="0" fontId="45" fillId="0" borderId="19" xfId="0" applyFont="1" applyFill="1" applyBorder="1" applyAlignment="1">
      <alignment horizontal="center" vertical="top" wrapText="1" readingOrder="2"/>
    </xf>
    <xf numFmtId="0" fontId="45" fillId="0" borderId="18" xfId="0" applyFont="1" applyFill="1" applyBorder="1" applyAlignment="1">
      <alignment horizontal="center" vertical="top" wrapText="1" readingOrder="2"/>
    </xf>
    <xf numFmtId="0" fontId="47" fillId="0" borderId="11" xfId="0" applyFont="1" applyFill="1" applyBorder="1" applyAlignment="1">
      <alignment horizontal="center" vertical="center" wrapText="1" readingOrder="2"/>
    </xf>
    <xf numFmtId="0" fontId="47" fillId="0" borderId="16" xfId="0" applyFont="1" applyFill="1" applyBorder="1" applyAlignment="1">
      <alignment horizontal="center" vertical="center" wrapText="1" readingOrder="2"/>
    </xf>
    <xf numFmtId="0" fontId="44" fillId="37" borderId="11" xfId="0" applyFont="1" applyFill="1" applyBorder="1" applyAlignment="1">
      <alignment horizontal="center" vertical="center" wrapText="1"/>
    </xf>
    <xf numFmtId="0" fontId="44" fillId="37" borderId="15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2"/>
    </xf>
    <xf numFmtId="0" fontId="48" fillId="37" borderId="10" xfId="0" applyFont="1" applyFill="1" applyBorder="1" applyAlignment="1">
      <alignment horizontal="center" vertical="center" wrapText="1" readingOrder="2"/>
    </xf>
    <xf numFmtId="2" fontId="46" fillId="0" borderId="11" xfId="0" applyNumberFormat="1" applyFont="1" applyFill="1" applyBorder="1" applyAlignment="1">
      <alignment horizontal="center" vertical="center" wrapText="1" readingOrder="2"/>
    </xf>
    <xf numFmtId="2" fontId="46" fillId="0" borderId="15" xfId="0" applyNumberFormat="1" applyFont="1" applyFill="1" applyBorder="1" applyAlignment="1">
      <alignment horizontal="center" vertical="center" wrapText="1" readingOrder="2"/>
    </xf>
    <xf numFmtId="2" fontId="46" fillId="0" borderId="16" xfId="0" applyNumberFormat="1" applyFont="1" applyFill="1" applyBorder="1" applyAlignment="1">
      <alignment horizontal="center" vertical="center" wrapText="1" readingOrder="2"/>
    </xf>
    <xf numFmtId="0" fontId="48" fillId="0" borderId="11" xfId="0" applyFont="1" applyFill="1" applyBorder="1" applyAlignment="1">
      <alignment horizontal="center" vertical="center" wrapText="1" readingOrder="2"/>
    </xf>
    <xf numFmtId="0" fontId="48" fillId="0" borderId="16" xfId="0" applyFont="1" applyFill="1" applyBorder="1" applyAlignment="1">
      <alignment horizontal="center" vertical="center" wrapText="1" readingOrder="2"/>
    </xf>
    <xf numFmtId="9" fontId="49" fillId="0" borderId="11" xfId="0" applyNumberFormat="1" applyFont="1" applyFill="1" applyBorder="1" applyAlignment="1">
      <alignment horizontal="center" vertical="center" wrapText="1" readingOrder="2"/>
    </xf>
    <xf numFmtId="9" fontId="49" fillId="0" borderId="15" xfId="0" applyNumberFormat="1" applyFont="1" applyFill="1" applyBorder="1" applyAlignment="1">
      <alignment horizontal="center" vertical="center" wrapText="1" readingOrder="2"/>
    </xf>
    <xf numFmtId="9" fontId="49" fillId="0" borderId="16" xfId="0" applyNumberFormat="1" applyFont="1" applyFill="1" applyBorder="1" applyAlignment="1">
      <alignment horizontal="center" vertical="center" wrapText="1" readingOrder="2"/>
    </xf>
    <xf numFmtId="0" fontId="51" fillId="33" borderId="0" xfId="0" applyFont="1" applyFill="1" applyBorder="1" applyAlignment="1">
      <alignment horizontal="center" vertical="center" readingOrder="2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readingOrder="2"/>
    </xf>
    <xf numFmtId="0" fontId="47" fillId="0" borderId="10" xfId="0" applyFont="1" applyFill="1" applyBorder="1" applyAlignment="1">
      <alignment horizontal="center" vertical="center" readingOrder="2"/>
    </xf>
    <xf numFmtId="0" fontId="45" fillId="33" borderId="0" xfId="0" applyFont="1" applyFill="1" applyBorder="1" applyAlignment="1">
      <alignment horizontal="center" vertical="center" wrapText="1" readingOrder="2"/>
    </xf>
    <xf numFmtId="0" fontId="47" fillId="0" borderId="15" xfId="0" applyFont="1" applyFill="1" applyBorder="1" applyAlignment="1">
      <alignment horizontal="center" vertical="center" wrapText="1" readingOrder="2"/>
    </xf>
    <xf numFmtId="0" fontId="48" fillId="35" borderId="10" xfId="0" applyFont="1" applyFill="1" applyBorder="1" applyAlignment="1">
      <alignment horizontal="center" vertical="center" wrapText="1" readingOrder="2"/>
    </xf>
    <xf numFmtId="0" fontId="48" fillId="37" borderId="11" xfId="0" applyFont="1" applyFill="1" applyBorder="1" applyAlignment="1">
      <alignment horizontal="center" vertical="center" wrapText="1" readingOrder="2"/>
    </xf>
    <xf numFmtId="0" fontId="48" fillId="37" borderId="16" xfId="0" applyFont="1" applyFill="1" applyBorder="1" applyAlignment="1">
      <alignment horizontal="center" vertical="center" wrapText="1" readingOrder="2"/>
    </xf>
    <xf numFmtId="0" fontId="47" fillId="0" borderId="17" xfId="0" applyFont="1" applyFill="1" applyBorder="1" applyAlignment="1">
      <alignment horizontal="center" vertical="center" wrapText="1" readingOrder="2"/>
    </xf>
    <xf numFmtId="0" fontId="47" fillId="0" borderId="19" xfId="0" applyFont="1" applyFill="1" applyBorder="1" applyAlignment="1">
      <alignment horizontal="center" vertical="center" wrapText="1" readingOrder="2"/>
    </xf>
    <xf numFmtId="0" fontId="47" fillId="0" borderId="18" xfId="0" applyFont="1" applyFill="1" applyBorder="1" applyAlignment="1">
      <alignment horizontal="center" vertical="center" wrapText="1" readingOrder="2"/>
    </xf>
    <xf numFmtId="0" fontId="48" fillId="0" borderId="17" xfId="0" applyFont="1" applyFill="1" applyBorder="1" applyAlignment="1">
      <alignment horizontal="center" vertical="center" wrapText="1" readingOrder="2"/>
    </xf>
    <xf numFmtId="0" fontId="48" fillId="0" borderId="18" xfId="0" applyFont="1" applyFill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rightToLeft="1" tabSelected="1"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9" sqref="C9"/>
    </sheetView>
  </sheetViews>
  <sheetFormatPr defaultColWidth="9.140625" defaultRowHeight="15"/>
  <cols>
    <col min="1" max="1" width="15.140625" style="13" customWidth="1"/>
    <col min="2" max="2" width="36.7109375" style="8" customWidth="1"/>
    <col min="3" max="3" width="16.7109375" style="8" customWidth="1"/>
    <col min="4" max="4" width="9.140625" style="8" customWidth="1"/>
    <col min="5" max="5" width="11.421875" style="8" customWidth="1"/>
    <col min="6" max="6" width="28.7109375" style="8" customWidth="1"/>
    <col min="7" max="7" width="6.28125" style="13" customWidth="1"/>
    <col min="8" max="8" width="9.421875" style="13" customWidth="1"/>
    <col min="9" max="9" width="8.421875" style="13" customWidth="1"/>
    <col min="10" max="10" width="29.57421875" style="8" customWidth="1"/>
    <col min="11" max="11" width="7.57421875" style="13" customWidth="1"/>
    <col min="12" max="12" width="6.421875" style="13" customWidth="1"/>
    <col min="13" max="13" width="8.421875" style="13" customWidth="1"/>
    <col min="14" max="14" width="22.28125" style="8" customWidth="1"/>
    <col min="15" max="15" width="9.421875" style="13" customWidth="1"/>
    <col min="16" max="16" width="7.140625" style="13" customWidth="1"/>
    <col min="17" max="17" width="8.421875" style="13" customWidth="1"/>
    <col min="18" max="18" width="9.00390625" style="52" customWidth="1"/>
    <col min="19" max="16384" width="9.00390625" style="8" customWidth="1"/>
  </cols>
  <sheetData>
    <row r="1" spans="1:18" s="3" customFormat="1" ht="15" customHeight="1">
      <c r="A1" s="113" t="s">
        <v>15</v>
      </c>
      <c r="B1" s="113"/>
      <c r="C1" s="113"/>
      <c r="D1" s="118" t="s">
        <v>21</v>
      </c>
      <c r="E1" s="118"/>
      <c r="F1" s="118"/>
      <c r="G1" s="118"/>
      <c r="H1" s="118"/>
      <c r="I1" s="14"/>
      <c r="J1" s="14"/>
      <c r="K1" s="14"/>
      <c r="L1" s="14"/>
      <c r="M1" s="14"/>
      <c r="N1" s="14"/>
      <c r="O1" s="14"/>
      <c r="P1" s="14"/>
      <c r="Q1" s="14"/>
      <c r="R1" s="50"/>
    </row>
    <row r="2" spans="1:18" s="3" customFormat="1" ht="15" customHeight="1">
      <c r="A2" s="113"/>
      <c r="B2" s="113"/>
      <c r="C2" s="113"/>
      <c r="D2" s="118"/>
      <c r="E2" s="118"/>
      <c r="F2" s="118"/>
      <c r="G2" s="118"/>
      <c r="H2" s="118"/>
      <c r="I2" s="14"/>
      <c r="J2" s="14"/>
      <c r="K2" s="14"/>
      <c r="L2" s="14"/>
      <c r="M2" s="14"/>
      <c r="N2" s="14"/>
      <c r="O2" s="14"/>
      <c r="P2" s="14"/>
      <c r="Q2" s="14"/>
      <c r="R2" s="50"/>
    </row>
    <row r="3" spans="1:18" s="4" customFormat="1" ht="15.75" customHeight="1">
      <c r="A3" s="23"/>
      <c r="B3" s="15"/>
      <c r="C3" s="16"/>
      <c r="D3" s="16"/>
      <c r="E3" s="17"/>
      <c r="F3" s="95" t="s">
        <v>22</v>
      </c>
      <c r="G3" s="96"/>
      <c r="H3" s="96"/>
      <c r="I3" s="97"/>
      <c r="J3" s="95" t="s">
        <v>24</v>
      </c>
      <c r="K3" s="96"/>
      <c r="L3" s="96"/>
      <c r="M3" s="97"/>
      <c r="N3" s="95" t="s">
        <v>23</v>
      </c>
      <c r="O3" s="96"/>
      <c r="P3" s="96"/>
      <c r="Q3" s="97"/>
      <c r="R3" s="50"/>
    </row>
    <row r="4" spans="1:18" s="3" customFormat="1" ht="15" customHeight="1">
      <c r="A4" s="116" t="s">
        <v>0</v>
      </c>
      <c r="B4" s="117" t="s">
        <v>1</v>
      </c>
      <c r="C4" s="117"/>
      <c r="D4" s="98" t="s">
        <v>2</v>
      </c>
      <c r="E4" s="117" t="s">
        <v>3</v>
      </c>
      <c r="F4" s="98" t="s">
        <v>29</v>
      </c>
      <c r="G4" s="98" t="s">
        <v>4</v>
      </c>
      <c r="H4" s="98" t="s">
        <v>5</v>
      </c>
      <c r="I4" s="98" t="s">
        <v>16</v>
      </c>
      <c r="J4" s="98" t="s">
        <v>29</v>
      </c>
      <c r="K4" s="98" t="s">
        <v>4</v>
      </c>
      <c r="L4" s="98" t="s">
        <v>5</v>
      </c>
      <c r="M4" s="98" t="s">
        <v>16</v>
      </c>
      <c r="N4" s="98" t="s">
        <v>29</v>
      </c>
      <c r="O4" s="98" t="s">
        <v>4</v>
      </c>
      <c r="P4" s="98" t="s">
        <v>5</v>
      </c>
      <c r="Q4" s="98" t="s">
        <v>16</v>
      </c>
      <c r="R4" s="50"/>
    </row>
    <row r="5" spans="1:18" s="5" customFormat="1" ht="12.75" customHeight="1">
      <c r="A5" s="116"/>
      <c r="B5" s="117"/>
      <c r="C5" s="117"/>
      <c r="D5" s="99"/>
      <c r="E5" s="117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51"/>
    </row>
    <row r="6" spans="1:18" s="3" customFormat="1" ht="48.75" customHeight="1">
      <c r="A6" s="98" t="s">
        <v>31</v>
      </c>
      <c r="B6" s="120" t="s">
        <v>35</v>
      </c>
      <c r="C6" s="40" t="s">
        <v>25</v>
      </c>
      <c r="D6" s="41">
        <v>4</v>
      </c>
      <c r="E6" s="110">
        <v>0.3</v>
      </c>
      <c r="F6" s="68" t="s">
        <v>8</v>
      </c>
      <c r="G6" s="70">
        <v>8</v>
      </c>
      <c r="H6" s="70">
        <f>G6+G8</f>
        <v>16</v>
      </c>
      <c r="I6" s="70">
        <f>(H6/16)*0.3</f>
        <v>0.3</v>
      </c>
      <c r="J6" s="68" t="s">
        <v>8</v>
      </c>
      <c r="K6" s="70">
        <v>0</v>
      </c>
      <c r="L6" s="70">
        <f>K6+K8</f>
        <v>0</v>
      </c>
      <c r="M6" s="105">
        <f>(L6/16)*0.3</f>
        <v>0</v>
      </c>
      <c r="N6" s="68" t="s">
        <v>8</v>
      </c>
      <c r="O6" s="70">
        <v>0</v>
      </c>
      <c r="P6" s="70">
        <f>O6+O8</f>
        <v>0</v>
      </c>
      <c r="Q6" s="70">
        <f>(P6/16)*0.3</f>
        <v>0</v>
      </c>
      <c r="R6" s="50"/>
    </row>
    <row r="7" spans="1:18" s="3" customFormat="1" ht="59.25" customHeight="1">
      <c r="A7" s="119"/>
      <c r="B7" s="120"/>
      <c r="C7" s="41" t="s">
        <v>26</v>
      </c>
      <c r="D7" s="41">
        <v>8</v>
      </c>
      <c r="E7" s="111"/>
      <c r="F7" s="69"/>
      <c r="G7" s="71"/>
      <c r="H7" s="94"/>
      <c r="I7" s="94"/>
      <c r="J7" s="69"/>
      <c r="K7" s="71"/>
      <c r="L7" s="94"/>
      <c r="M7" s="106"/>
      <c r="N7" s="69"/>
      <c r="O7" s="71"/>
      <c r="P7" s="94"/>
      <c r="Q7" s="94"/>
      <c r="R7" s="50"/>
    </row>
    <row r="8" spans="1:17" ht="51.75" customHeight="1">
      <c r="A8" s="99"/>
      <c r="B8" s="103" t="s">
        <v>9</v>
      </c>
      <c r="C8" s="103"/>
      <c r="D8" s="19">
        <v>8</v>
      </c>
      <c r="E8" s="112"/>
      <c r="F8" s="24" t="s">
        <v>8</v>
      </c>
      <c r="G8" s="7">
        <v>8</v>
      </c>
      <c r="H8" s="71"/>
      <c r="I8" s="71"/>
      <c r="J8" s="7" t="s">
        <v>8</v>
      </c>
      <c r="K8" s="7">
        <v>0</v>
      </c>
      <c r="L8" s="71"/>
      <c r="M8" s="107"/>
      <c r="N8" s="6"/>
      <c r="O8" s="7">
        <v>0</v>
      </c>
      <c r="P8" s="71"/>
      <c r="Q8" s="71"/>
    </row>
    <row r="9" spans="1:17" ht="21" customHeight="1">
      <c r="A9" s="98" t="s">
        <v>32</v>
      </c>
      <c r="B9" s="104" t="s">
        <v>30</v>
      </c>
      <c r="C9" s="42" t="s">
        <v>10</v>
      </c>
      <c r="D9" s="18">
        <v>0</v>
      </c>
      <c r="E9" s="110">
        <v>0.4</v>
      </c>
      <c r="F9" s="114" t="s">
        <v>8</v>
      </c>
      <c r="G9" s="87">
        <v>6</v>
      </c>
      <c r="H9" s="87">
        <f>G9+G13</f>
        <v>16</v>
      </c>
      <c r="I9" s="87">
        <f>(H9/16)*0.4</f>
        <v>0.4</v>
      </c>
      <c r="J9" s="83" t="s">
        <v>8</v>
      </c>
      <c r="K9" s="85">
        <v>0</v>
      </c>
      <c r="L9" s="87">
        <f>K9+K13</f>
        <v>0</v>
      </c>
      <c r="M9" s="87">
        <f>(L9/17)*0.4</f>
        <v>0</v>
      </c>
      <c r="N9" s="83" t="s">
        <v>8</v>
      </c>
      <c r="O9" s="85">
        <v>0</v>
      </c>
      <c r="P9" s="87">
        <f>O9+O13</f>
        <v>0</v>
      </c>
      <c r="Q9" s="87">
        <f>(P9/17)*0.4</f>
        <v>0</v>
      </c>
    </row>
    <row r="10" spans="1:17" ht="35.25" customHeight="1">
      <c r="A10" s="119"/>
      <c r="B10" s="104"/>
      <c r="C10" s="42" t="s">
        <v>27</v>
      </c>
      <c r="D10" s="18">
        <v>3</v>
      </c>
      <c r="E10" s="111"/>
      <c r="F10" s="115"/>
      <c r="G10" s="88"/>
      <c r="H10" s="88"/>
      <c r="I10" s="88"/>
      <c r="J10" s="84"/>
      <c r="K10" s="86"/>
      <c r="L10" s="88"/>
      <c r="M10" s="88"/>
      <c r="N10" s="84"/>
      <c r="O10" s="86"/>
      <c r="P10" s="88"/>
      <c r="Q10" s="88"/>
    </row>
    <row r="11" spans="1:17" ht="22.5" customHeight="1">
      <c r="A11" s="119"/>
      <c r="B11" s="104"/>
      <c r="C11" s="121" t="s">
        <v>26</v>
      </c>
      <c r="D11" s="108">
        <v>6</v>
      </c>
      <c r="E11" s="111"/>
      <c r="F11" s="115"/>
      <c r="G11" s="88"/>
      <c r="H11" s="88"/>
      <c r="I11" s="88"/>
      <c r="J11" s="84"/>
      <c r="K11" s="86"/>
      <c r="L11" s="88"/>
      <c r="M11" s="88"/>
      <c r="N11" s="84"/>
      <c r="O11" s="86"/>
      <c r="P11" s="88"/>
      <c r="Q11" s="88"/>
    </row>
    <row r="12" spans="1:17" ht="25.5" customHeight="1">
      <c r="A12" s="119"/>
      <c r="B12" s="104"/>
      <c r="C12" s="122"/>
      <c r="D12" s="109"/>
      <c r="E12" s="111"/>
      <c r="F12" s="115"/>
      <c r="G12" s="88"/>
      <c r="H12" s="88"/>
      <c r="I12" s="88"/>
      <c r="J12" s="84"/>
      <c r="K12" s="86"/>
      <c r="L12" s="88"/>
      <c r="M12" s="88"/>
      <c r="N12" s="84"/>
      <c r="O12" s="86"/>
      <c r="P12" s="88"/>
      <c r="Q12" s="88"/>
    </row>
    <row r="13" spans="1:17" ht="62.25" customHeight="1">
      <c r="A13" s="99"/>
      <c r="B13" s="126" t="s">
        <v>33</v>
      </c>
      <c r="C13" s="127"/>
      <c r="D13" s="43" t="s">
        <v>28</v>
      </c>
      <c r="E13" s="112"/>
      <c r="F13" s="6" t="s">
        <v>8</v>
      </c>
      <c r="G13" s="7">
        <v>10</v>
      </c>
      <c r="H13" s="89"/>
      <c r="I13" s="89"/>
      <c r="J13" s="6" t="s">
        <v>8</v>
      </c>
      <c r="K13" s="7">
        <v>0</v>
      </c>
      <c r="L13" s="89"/>
      <c r="M13" s="89"/>
      <c r="N13" s="7" t="s">
        <v>8</v>
      </c>
      <c r="O13" s="7">
        <v>0</v>
      </c>
      <c r="P13" s="89"/>
      <c r="Q13" s="89"/>
    </row>
    <row r="14" spans="1:17" ht="23.25" customHeight="1">
      <c r="A14" s="98" t="s">
        <v>20</v>
      </c>
      <c r="B14" s="100" t="s">
        <v>34</v>
      </c>
      <c r="C14" s="42" t="s">
        <v>11</v>
      </c>
      <c r="D14" s="18">
        <v>0</v>
      </c>
      <c r="E14" s="110">
        <v>0.15</v>
      </c>
      <c r="F14" s="80" t="s">
        <v>8</v>
      </c>
      <c r="G14" s="87">
        <v>8</v>
      </c>
      <c r="H14" s="87">
        <f>G14</f>
        <v>8</v>
      </c>
      <c r="I14" s="87">
        <f>(H14/8)*0.15</f>
        <v>0.15</v>
      </c>
      <c r="J14" s="80" t="s">
        <v>8</v>
      </c>
      <c r="K14" s="87">
        <v>0</v>
      </c>
      <c r="L14" s="87">
        <f>K14</f>
        <v>0</v>
      </c>
      <c r="M14" s="87">
        <f>(L14/8)*0.15</f>
        <v>0</v>
      </c>
      <c r="N14" s="80" t="s">
        <v>8</v>
      </c>
      <c r="O14" s="87">
        <v>0</v>
      </c>
      <c r="P14" s="87">
        <f>O14</f>
        <v>0</v>
      </c>
      <c r="Q14" s="87">
        <f>(P14/8)*0.15</f>
        <v>0</v>
      </c>
    </row>
    <row r="15" spans="1:17" ht="27.75" customHeight="1">
      <c r="A15" s="119"/>
      <c r="B15" s="101"/>
      <c r="C15" s="42" t="s">
        <v>14</v>
      </c>
      <c r="D15" s="18">
        <v>3</v>
      </c>
      <c r="E15" s="111"/>
      <c r="F15" s="81"/>
      <c r="G15" s="88"/>
      <c r="H15" s="88"/>
      <c r="I15" s="88"/>
      <c r="J15" s="81"/>
      <c r="K15" s="88"/>
      <c r="L15" s="88"/>
      <c r="M15" s="88"/>
      <c r="N15" s="81"/>
      <c r="O15" s="88"/>
      <c r="P15" s="88"/>
      <c r="Q15" s="88"/>
    </row>
    <row r="16" spans="1:17" ht="30.75" customHeight="1">
      <c r="A16" s="119"/>
      <c r="B16" s="101"/>
      <c r="C16" s="41" t="s">
        <v>12</v>
      </c>
      <c r="D16" s="18">
        <v>5</v>
      </c>
      <c r="E16" s="111"/>
      <c r="F16" s="81"/>
      <c r="G16" s="88"/>
      <c r="H16" s="88"/>
      <c r="I16" s="88"/>
      <c r="J16" s="81"/>
      <c r="K16" s="88"/>
      <c r="L16" s="88"/>
      <c r="M16" s="88"/>
      <c r="N16" s="81"/>
      <c r="O16" s="88"/>
      <c r="P16" s="88"/>
      <c r="Q16" s="88"/>
    </row>
    <row r="17" spans="1:17" ht="27.75" customHeight="1">
      <c r="A17" s="119"/>
      <c r="B17" s="102"/>
      <c r="C17" s="41" t="s">
        <v>13</v>
      </c>
      <c r="D17" s="18">
        <v>8</v>
      </c>
      <c r="E17" s="111"/>
      <c r="F17" s="82"/>
      <c r="G17" s="89"/>
      <c r="H17" s="88"/>
      <c r="I17" s="88"/>
      <c r="J17" s="82"/>
      <c r="K17" s="89"/>
      <c r="L17" s="88"/>
      <c r="M17" s="88"/>
      <c r="N17" s="82"/>
      <c r="O17" s="89"/>
      <c r="P17" s="88"/>
      <c r="Q17" s="88"/>
    </row>
    <row r="18" spans="1:17" ht="106.5" customHeight="1">
      <c r="A18" s="123" t="s">
        <v>7</v>
      </c>
      <c r="B18" s="124"/>
      <c r="C18" s="125"/>
      <c r="D18" s="20" t="s">
        <v>6</v>
      </c>
      <c r="E18" s="21">
        <v>0.15</v>
      </c>
      <c r="F18" s="59" t="s">
        <v>8</v>
      </c>
      <c r="G18" s="59">
        <v>10</v>
      </c>
      <c r="H18" s="60">
        <f>G18</f>
        <v>10</v>
      </c>
      <c r="I18" s="60">
        <f>(H18/10)*0.15</f>
        <v>0.15</v>
      </c>
      <c r="J18" s="6" t="s">
        <v>8</v>
      </c>
      <c r="K18" s="7">
        <v>0</v>
      </c>
      <c r="L18" s="45">
        <f>K18</f>
        <v>0</v>
      </c>
      <c r="M18" s="46">
        <f>(L18/10)*0.15</f>
        <v>0</v>
      </c>
      <c r="N18" s="6" t="s">
        <v>8</v>
      </c>
      <c r="O18" s="7">
        <v>0</v>
      </c>
      <c r="P18" s="9">
        <f>O18</f>
        <v>0</v>
      </c>
      <c r="Q18" s="22">
        <f>(P18/10)*0.15</f>
        <v>0</v>
      </c>
    </row>
    <row r="19" spans="1:18" s="10" customFormat="1" ht="15">
      <c r="A19" s="33" t="s">
        <v>17</v>
      </c>
      <c r="B19" s="76"/>
      <c r="C19" s="77"/>
      <c r="D19" s="58">
        <v>50</v>
      </c>
      <c r="E19" s="11">
        <f>SUM(E6:E18)</f>
        <v>1</v>
      </c>
      <c r="F19" s="61"/>
      <c r="G19" s="61">
        <f>SUM(G6:G18)</f>
        <v>50</v>
      </c>
      <c r="H19" s="61">
        <f>SUM(H6:H18)</f>
        <v>50</v>
      </c>
      <c r="I19" s="61">
        <f>I18+I14+I6+I9</f>
        <v>1</v>
      </c>
      <c r="K19" s="10">
        <f>SUM(K6:K18)</f>
        <v>0</v>
      </c>
      <c r="L19" s="44">
        <f>SUM(L6:L18)</f>
        <v>0</v>
      </c>
      <c r="M19" s="25">
        <f>SUM(M6:M18)</f>
        <v>0</v>
      </c>
      <c r="O19" s="10">
        <f>SUM(O6:O18)</f>
        <v>0</v>
      </c>
      <c r="P19" s="44">
        <f>SUM(P6:P18)</f>
        <v>0</v>
      </c>
      <c r="Q19" s="25">
        <f>SUM(Q6:Q18)</f>
        <v>0</v>
      </c>
      <c r="R19" s="44"/>
    </row>
    <row r="20" spans="1:18" s="27" customFormat="1" ht="16.5" customHeight="1">
      <c r="A20" s="47" t="s">
        <v>18</v>
      </c>
      <c r="B20" s="74" t="s">
        <v>8</v>
      </c>
      <c r="C20" s="75"/>
      <c r="D20" s="48"/>
      <c r="E20" s="49"/>
      <c r="F20" s="90" t="s">
        <v>8</v>
      </c>
      <c r="G20" s="90"/>
      <c r="H20" s="90"/>
      <c r="I20" s="90"/>
      <c r="J20" s="91" t="s">
        <v>8</v>
      </c>
      <c r="K20" s="92"/>
      <c r="L20" s="92"/>
      <c r="M20" s="93"/>
      <c r="N20" s="91" t="s">
        <v>8</v>
      </c>
      <c r="O20" s="92"/>
      <c r="P20" s="92"/>
      <c r="Q20" s="93"/>
      <c r="R20" s="52"/>
    </row>
    <row r="21" spans="1:18" s="27" customFormat="1" ht="26.25" customHeight="1">
      <c r="A21" s="65" t="s">
        <v>19</v>
      </c>
      <c r="B21" s="72" t="s">
        <v>37</v>
      </c>
      <c r="C21" s="73"/>
      <c r="D21" s="64" t="s">
        <v>39</v>
      </c>
      <c r="E21" s="54"/>
      <c r="F21" s="62"/>
      <c r="G21" s="62"/>
      <c r="H21" s="62">
        <v>20</v>
      </c>
      <c r="I21" s="62"/>
      <c r="J21" s="55"/>
      <c r="K21" s="56"/>
      <c r="L21" s="56"/>
      <c r="M21" s="57"/>
      <c r="N21" s="55"/>
      <c r="O21" s="56"/>
      <c r="P21" s="56"/>
      <c r="Q21" s="57"/>
      <c r="R21" s="52"/>
    </row>
    <row r="22" spans="1:18" s="27" customFormat="1" ht="26.25" customHeight="1">
      <c r="A22" s="66"/>
      <c r="B22" s="74" t="s">
        <v>38</v>
      </c>
      <c r="C22" s="75"/>
      <c r="D22" s="64" t="s">
        <v>39</v>
      </c>
      <c r="E22" s="54"/>
      <c r="F22" s="62"/>
      <c r="G22" s="62"/>
      <c r="H22" s="62">
        <v>20</v>
      </c>
      <c r="I22" s="62"/>
      <c r="J22" s="55"/>
      <c r="K22" s="56"/>
      <c r="L22" s="56"/>
      <c r="M22" s="57"/>
      <c r="N22" s="55"/>
      <c r="O22" s="56"/>
      <c r="P22" s="56"/>
      <c r="Q22" s="57"/>
      <c r="R22" s="52"/>
    </row>
    <row r="23" spans="1:18" s="27" customFormat="1" ht="16.5" customHeight="1">
      <c r="A23" s="66"/>
      <c r="B23" s="72" t="s">
        <v>36</v>
      </c>
      <c r="C23" s="73"/>
      <c r="D23" s="20" t="s">
        <v>6</v>
      </c>
      <c r="E23" s="54"/>
      <c r="F23" s="62"/>
      <c r="G23" s="62"/>
      <c r="H23" s="62">
        <v>10</v>
      </c>
      <c r="I23" s="62"/>
      <c r="J23" s="55"/>
      <c r="K23" s="56"/>
      <c r="L23" s="56"/>
      <c r="M23" s="57"/>
      <c r="N23" s="55"/>
      <c r="O23" s="56"/>
      <c r="P23" s="56"/>
      <c r="Q23" s="57"/>
      <c r="R23" s="52"/>
    </row>
    <row r="24" spans="1:18" s="27" customFormat="1" ht="45.75" customHeight="1">
      <c r="A24" s="67"/>
      <c r="B24" s="78" t="s">
        <v>17</v>
      </c>
      <c r="C24" s="79"/>
      <c r="D24" s="20" t="s">
        <v>8</v>
      </c>
      <c r="E24" s="32"/>
      <c r="F24" s="63"/>
      <c r="G24" s="63"/>
      <c r="H24" s="63">
        <f>H21+H22+H23</f>
        <v>50</v>
      </c>
      <c r="I24" s="63"/>
      <c r="J24" s="35" t="s">
        <v>8</v>
      </c>
      <c r="K24" s="31"/>
      <c r="L24" s="31">
        <v>0</v>
      </c>
      <c r="M24" s="31">
        <f>(L24/64)*100</f>
        <v>0</v>
      </c>
      <c r="N24" s="36" t="s">
        <v>8</v>
      </c>
      <c r="O24" s="31"/>
      <c r="P24" s="31">
        <v>0</v>
      </c>
      <c r="Q24" s="31">
        <f>(P24/64)*100</f>
        <v>0</v>
      </c>
      <c r="R24" s="52"/>
    </row>
    <row r="25" spans="1:18" s="26" customFormat="1" ht="19.5" customHeight="1">
      <c r="A25" s="34" t="s">
        <v>17</v>
      </c>
      <c r="B25" s="29"/>
      <c r="C25" s="29"/>
      <c r="D25" s="29"/>
      <c r="E25" s="30"/>
      <c r="F25" s="28"/>
      <c r="G25" s="28"/>
      <c r="H25" s="37">
        <f>(H19+H24)/2</f>
        <v>50</v>
      </c>
      <c r="I25" s="28"/>
      <c r="J25" s="28"/>
      <c r="K25" s="28"/>
      <c r="L25" s="37">
        <f>(L19+L24)/2</f>
        <v>0</v>
      </c>
      <c r="M25" s="28"/>
      <c r="N25" s="28"/>
      <c r="O25" s="28"/>
      <c r="P25" s="37">
        <f>(P19+P24)/2</f>
        <v>0</v>
      </c>
      <c r="Q25" s="28" t="s">
        <v>8</v>
      </c>
      <c r="R25" s="49"/>
    </row>
    <row r="26" spans="1:18" s="1" customFormat="1" ht="15">
      <c r="A26" s="2"/>
      <c r="B26" s="12"/>
      <c r="C26" s="12"/>
      <c r="D26" s="12"/>
      <c r="G26" s="2"/>
      <c r="H26" s="2"/>
      <c r="I26" s="2"/>
      <c r="K26" s="2"/>
      <c r="L26" s="2"/>
      <c r="M26" s="2"/>
      <c r="O26" s="2"/>
      <c r="P26" s="2"/>
      <c r="Q26" s="2"/>
      <c r="R26" s="53"/>
    </row>
    <row r="27" spans="2:6" ht="14.25">
      <c r="B27" s="12"/>
      <c r="C27" s="12"/>
      <c r="D27" s="12"/>
      <c r="F27" s="38" t="s">
        <v>8</v>
      </c>
    </row>
    <row r="28" spans="2:10" ht="14.25">
      <c r="B28" s="12"/>
      <c r="C28" s="12"/>
      <c r="D28" s="12"/>
      <c r="F28" s="38" t="s">
        <v>8</v>
      </c>
      <c r="J28" s="39" t="s">
        <v>8</v>
      </c>
    </row>
  </sheetData>
  <sheetProtection/>
  <mergeCells count="81">
    <mergeCell ref="H9:H13"/>
    <mergeCell ref="A18:C18"/>
    <mergeCell ref="F14:F17"/>
    <mergeCell ref="B13:C13"/>
    <mergeCell ref="E9:E13"/>
    <mergeCell ref="G9:G12"/>
    <mergeCell ref="A9:A13"/>
    <mergeCell ref="A14:A17"/>
    <mergeCell ref="E14:E17"/>
    <mergeCell ref="A1:C2"/>
    <mergeCell ref="F9:F12"/>
    <mergeCell ref="A4:A5"/>
    <mergeCell ref="E4:E5"/>
    <mergeCell ref="D4:D5"/>
    <mergeCell ref="D1:H2"/>
    <mergeCell ref="A6:A8"/>
    <mergeCell ref="F3:I3"/>
    <mergeCell ref="I4:I5"/>
    <mergeCell ref="I6:I8"/>
    <mergeCell ref="I9:I13"/>
    <mergeCell ref="B4:C5"/>
    <mergeCell ref="G4:G5"/>
    <mergeCell ref="H4:H5"/>
    <mergeCell ref="B6:B7"/>
    <mergeCell ref="C11:C12"/>
    <mergeCell ref="M9:M13"/>
    <mergeCell ref="J14:J17"/>
    <mergeCell ref="J3:M3"/>
    <mergeCell ref="B14:B17"/>
    <mergeCell ref="B8:C8"/>
    <mergeCell ref="B9:B12"/>
    <mergeCell ref="J4:J5"/>
    <mergeCell ref="K4:K5"/>
    <mergeCell ref="L4:L5"/>
    <mergeCell ref="M4:M5"/>
    <mergeCell ref="L6:L8"/>
    <mergeCell ref="M6:M8"/>
    <mergeCell ref="D11:D12"/>
    <mergeCell ref="F4:F5"/>
    <mergeCell ref="E6:E8"/>
    <mergeCell ref="H6:H8"/>
    <mergeCell ref="N3:Q3"/>
    <mergeCell ref="N4:N5"/>
    <mergeCell ref="O4:O5"/>
    <mergeCell ref="P4:P5"/>
    <mergeCell ref="Q4:Q5"/>
    <mergeCell ref="P6:P8"/>
    <mergeCell ref="Q6:Q8"/>
    <mergeCell ref="N9:N12"/>
    <mergeCell ref="O9:O12"/>
    <mergeCell ref="P9:P13"/>
    <mergeCell ref="Q9:Q13"/>
    <mergeCell ref="O6:O7"/>
    <mergeCell ref="O14:O17"/>
    <mergeCell ref="P14:P17"/>
    <mergeCell ref="Q14:Q17"/>
    <mergeCell ref="F20:I20"/>
    <mergeCell ref="J20:M20"/>
    <mergeCell ref="N20:Q20"/>
    <mergeCell ref="K14:K17"/>
    <mergeCell ref="L14:L17"/>
    <mergeCell ref="M14:M17"/>
    <mergeCell ref="I14:I17"/>
    <mergeCell ref="H14:H17"/>
    <mergeCell ref="G14:G17"/>
    <mergeCell ref="A21:A24"/>
    <mergeCell ref="F6:F7"/>
    <mergeCell ref="J6:J7"/>
    <mergeCell ref="N6:N7"/>
    <mergeCell ref="G6:G7"/>
    <mergeCell ref="K6:K7"/>
    <mergeCell ref="B23:C23"/>
    <mergeCell ref="B21:C21"/>
    <mergeCell ref="B20:C20"/>
    <mergeCell ref="B19:C19"/>
    <mergeCell ref="B22:C22"/>
    <mergeCell ref="B24:C24"/>
    <mergeCell ref="N14:N17"/>
    <mergeCell ref="J9:J12"/>
    <mergeCell ref="K9:K12"/>
    <mergeCell ref="L9:L1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קריטריוני איכות קול קורא למלגות רמון 2015;</dc:title>
  <dc:subject/>
  <dc:creator>ofras</dc:creator>
  <cp:keywords>קריטריוני איכות קול קורא למלגות רמון 2015</cp:keywords>
  <dc:description/>
  <cp:lastModifiedBy>ShlomitA</cp:lastModifiedBy>
  <cp:lastPrinted>2011-05-29T06:15:37Z</cp:lastPrinted>
  <dcterms:created xsi:type="dcterms:W3CDTF">2010-05-30T07:58:01Z</dcterms:created>
  <dcterms:modified xsi:type="dcterms:W3CDTF">2015-06-21T11:23:12Z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0x01010085112451C0DDC040B89B686B2DD837F0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